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650"/>
  </bookViews>
  <sheets>
    <sheet name="TN 6 TL 4 (2)" sheetId="1" r:id="rId1"/>
  </sheets>
  <definedNames>
    <definedName name="_xlnm.Print_Area" localSheetId="0">'TN 6 TL 4 (2)'!$A$2:$W$30</definedName>
  </definedNames>
  <calcPr calcId="124519"/>
  <fileRecoveryPr repairLoad="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10" i="1"/>
  <c r="W11"/>
  <c r="W12"/>
  <c r="W13"/>
  <c r="W14"/>
  <c r="W15"/>
  <c r="W16"/>
  <c r="W17"/>
  <c r="W18"/>
  <c r="W19"/>
  <c r="W20"/>
  <c r="W21"/>
  <c r="W22"/>
  <c r="W23"/>
  <c r="W24"/>
  <c r="W25"/>
  <c r="W26"/>
  <c r="W27"/>
  <c r="W9"/>
  <c r="X10" l="1"/>
  <c r="X11"/>
  <c r="X12"/>
  <c r="X13"/>
  <c r="X14"/>
  <c r="X15"/>
  <c r="X16"/>
  <c r="X19"/>
  <c r="X20"/>
  <c r="X21"/>
  <c r="X23"/>
  <c r="X25"/>
  <c r="X26"/>
  <c r="V10" l="1"/>
  <c r="V11"/>
  <c r="V12"/>
  <c r="V13"/>
  <c r="V14"/>
  <c r="V15"/>
  <c r="V16"/>
  <c r="V19"/>
  <c r="V20"/>
  <c r="V21"/>
  <c r="V23"/>
  <c r="V25"/>
  <c r="V26"/>
  <c r="V9"/>
  <c r="N28"/>
  <c r="R28"/>
  <c r="P28"/>
  <c r="Z26"/>
  <c r="Y26"/>
  <c r="U26"/>
  <c r="T26"/>
  <c r="S26"/>
  <c r="Q26"/>
  <c r="O26"/>
  <c r="M26"/>
  <c r="K26"/>
  <c r="I26"/>
  <c r="G26"/>
  <c r="E26"/>
  <c r="Z25"/>
  <c r="Y25"/>
  <c r="U25"/>
  <c r="T25"/>
  <c r="S25"/>
  <c r="Q25"/>
  <c r="O25"/>
  <c r="M25"/>
  <c r="K25"/>
  <c r="I25"/>
  <c r="G25"/>
  <c r="E25"/>
  <c r="Z22"/>
  <c r="X22" s="1"/>
  <c r="Y22"/>
  <c r="U22"/>
  <c r="V22" s="1"/>
  <c r="T22"/>
  <c r="S22"/>
  <c r="Q22"/>
  <c r="O22"/>
  <c r="M22"/>
  <c r="K22"/>
  <c r="I22"/>
  <c r="G22"/>
  <c r="E22"/>
  <c r="Z21"/>
  <c r="Y21"/>
  <c r="U21"/>
  <c r="T21"/>
  <c r="S21"/>
  <c r="Q21"/>
  <c r="O21"/>
  <c r="M21"/>
  <c r="K21"/>
  <c r="I21"/>
  <c r="G21"/>
  <c r="E21"/>
  <c r="Y9" l="1"/>
  <c r="Z9"/>
  <c r="Y10"/>
  <c r="Z10"/>
  <c r="Y11"/>
  <c r="Z11"/>
  <c r="Y12"/>
  <c r="Z12"/>
  <c r="Y13"/>
  <c r="Z13"/>
  <c r="Y14"/>
  <c r="Z14"/>
  <c r="Y15"/>
  <c r="Z15"/>
  <c r="Y16"/>
  <c r="Z16"/>
  <c r="Y17"/>
  <c r="Z17"/>
  <c r="X17" s="1"/>
  <c r="Y18"/>
  <c r="Z18"/>
  <c r="X18" s="1"/>
  <c r="Y19"/>
  <c r="Z19"/>
  <c r="Y20"/>
  <c r="Z20"/>
  <c r="Y23"/>
  <c r="Z23"/>
  <c r="Y24"/>
  <c r="Z24"/>
  <c r="Y27"/>
  <c r="X27" s="1"/>
  <c r="Z27"/>
  <c r="F28"/>
  <c r="D28"/>
  <c r="L28"/>
  <c r="J28"/>
  <c r="H28"/>
  <c r="S19"/>
  <c r="Q15"/>
  <c r="S15"/>
  <c r="T15"/>
  <c r="U15"/>
  <c r="G10"/>
  <c r="G11"/>
  <c r="G12"/>
  <c r="G13"/>
  <c r="G14"/>
  <c r="G15"/>
  <c r="G16"/>
  <c r="G17"/>
  <c r="G18"/>
  <c r="G19"/>
  <c r="G20"/>
  <c r="G23"/>
  <c r="G24"/>
  <c r="G27"/>
  <c r="G9"/>
  <c r="E18"/>
  <c r="E19"/>
  <c r="E20"/>
  <c r="E23"/>
  <c r="E24"/>
  <c r="E27"/>
  <c r="O15"/>
  <c r="E15"/>
  <c r="K15"/>
  <c r="I15"/>
  <c r="U27"/>
  <c r="T27"/>
  <c r="V27" s="1"/>
  <c r="S27"/>
  <c r="Q27"/>
  <c r="O24"/>
  <c r="O27"/>
  <c r="M27"/>
  <c r="K24"/>
  <c r="K27"/>
  <c r="I24"/>
  <c r="I27"/>
  <c r="X24" l="1"/>
  <c r="X9"/>
  <c r="Z28"/>
  <c r="Y28"/>
  <c r="H30"/>
  <c r="W28" l="1"/>
  <c r="K17"/>
  <c r="E17" l="1"/>
  <c r="I17"/>
  <c r="M17"/>
  <c r="O17"/>
  <c r="Q17"/>
  <c r="S17"/>
  <c r="T17"/>
  <c r="U17"/>
  <c r="V17" s="1"/>
  <c r="E9"/>
  <c r="I9"/>
  <c r="K9"/>
  <c r="M9"/>
  <c r="O9"/>
  <c r="Q9"/>
  <c r="S9"/>
  <c r="T9"/>
  <c r="U9"/>
  <c r="E10"/>
  <c r="I10"/>
  <c r="K10"/>
  <c r="M10"/>
  <c r="O10"/>
  <c r="Q10"/>
  <c r="S10"/>
  <c r="T10"/>
  <c r="U10"/>
  <c r="E11"/>
  <c r="I11"/>
  <c r="K11"/>
  <c r="M11"/>
  <c r="O11"/>
  <c r="Q11"/>
  <c r="S11"/>
  <c r="T11"/>
  <c r="U11"/>
  <c r="E12"/>
  <c r="I12"/>
  <c r="K12"/>
  <c r="M12"/>
  <c r="O12"/>
  <c r="Q12"/>
  <c r="S12"/>
  <c r="T12"/>
  <c r="U12"/>
  <c r="E13"/>
  <c r="I13"/>
  <c r="K13"/>
  <c r="M13"/>
  <c r="O13"/>
  <c r="Q13"/>
  <c r="S13"/>
  <c r="T13"/>
  <c r="U13"/>
  <c r="E14"/>
  <c r="I14"/>
  <c r="K14"/>
  <c r="M14"/>
  <c r="O14"/>
  <c r="Q14"/>
  <c r="S14"/>
  <c r="T14"/>
  <c r="U14"/>
  <c r="E16"/>
  <c r="I16"/>
  <c r="K16"/>
  <c r="M16"/>
  <c r="O16"/>
  <c r="Q16"/>
  <c r="S16"/>
  <c r="T16"/>
  <c r="U16"/>
  <c r="I18"/>
  <c r="K18"/>
  <c r="M18"/>
  <c r="O18"/>
  <c r="Q18"/>
  <c r="S18"/>
  <c r="T18"/>
  <c r="U18"/>
  <c r="I19"/>
  <c r="K19"/>
  <c r="M19"/>
  <c r="O19"/>
  <c r="Q19"/>
  <c r="T19"/>
  <c r="U19"/>
  <c r="I20"/>
  <c r="K20"/>
  <c r="M20"/>
  <c r="O20"/>
  <c r="Q20"/>
  <c r="S20"/>
  <c r="T20"/>
  <c r="U20"/>
  <c r="I23"/>
  <c r="K23"/>
  <c r="M23"/>
  <c r="O23"/>
  <c r="Q23"/>
  <c r="S23"/>
  <c r="T23"/>
  <c r="U23"/>
  <c r="M24"/>
  <c r="Q24"/>
  <c r="S24"/>
  <c r="T24"/>
  <c r="T28" s="1"/>
  <c r="U24"/>
  <c r="W29"/>
  <c r="V24" l="1"/>
  <c r="V18"/>
  <c r="U28"/>
  <c r="K28"/>
  <c r="M28"/>
  <c r="X28"/>
  <c r="D30"/>
  <c r="S28"/>
  <c r="Q28"/>
  <c r="O28"/>
  <c r="I28"/>
  <c r="G28"/>
  <c r="E28"/>
  <c r="V28" l="1"/>
  <c r="W30"/>
</calcChain>
</file>

<file path=xl/sharedStrings.xml><?xml version="1.0" encoding="utf-8"?>
<sst xmlns="http://schemas.openxmlformats.org/spreadsheetml/2006/main" count="58" uniqueCount="44">
  <si>
    <t>chTL</t>
  </si>
  <si>
    <t>chTN</t>
  </si>
  <si>
    <t>Thời gian</t>
  </si>
  <si>
    <t>ch TL</t>
  </si>
  <si>
    <t>VẬN DỤNG CAO</t>
  </si>
  <si>
    <t>VẬN DỤNG</t>
  </si>
  <si>
    <t>THÔNG HIỂU</t>
  </si>
  <si>
    <t>NHẬN BIÊT</t>
  </si>
  <si>
    <t>Tổng thời gian</t>
  </si>
  <si>
    <t>CÂU HỎI THEO MỨC ĐỘ NHẬN THỨC</t>
  </si>
  <si>
    <t>NỘI DUNG KIẾN THỨC</t>
  </si>
  <si>
    <t>8. Reading comprehension</t>
  </si>
  <si>
    <t>1. Pronunciation</t>
  </si>
  <si>
    <t>2. Stress</t>
  </si>
  <si>
    <t>4. Speaking:</t>
  </si>
  <si>
    <t>5. Synonyms</t>
  </si>
  <si>
    <t>6. Antonyms</t>
  </si>
  <si>
    <t>7. Vocabulary</t>
  </si>
  <si>
    <t>9. Listening</t>
  </si>
  <si>
    <t>10. Tense</t>
  </si>
  <si>
    <t>11. Prepositions</t>
  </si>
  <si>
    <t>12. Word form</t>
  </si>
  <si>
    <t>Đơn vị kiến thức</t>
  </si>
  <si>
    <t>Tổng số câu</t>
  </si>
  <si>
    <t>Tỉ lệ %</t>
  </si>
  <si>
    <t>Số điểm tương đương</t>
  </si>
  <si>
    <t>Tổng số câu TN</t>
  </si>
  <si>
    <t>Tổng số câu TL</t>
  </si>
  <si>
    <t>Tổng điểm</t>
  </si>
  <si>
    <t xml:space="preserve">Tổng </t>
  </si>
  <si>
    <t xml:space="preserve">Tỉ lệ </t>
  </si>
  <si>
    <t>Thời gian/ câu trắc nghiệm/tự luận</t>
  </si>
  <si>
    <t>3. Error Identification</t>
  </si>
  <si>
    <t>Stt</t>
  </si>
  <si>
    <t>MA TRẬN ĐỀ KIỂM TRA HỌC KỲ 2 - NH 2020-2021</t>
  </si>
  <si>
    <t>13. Relative pronouns</t>
  </si>
  <si>
    <t>18. Grammar</t>
  </si>
  <si>
    <t>19. Filling gap</t>
  </si>
  <si>
    <t>14. Reducing Relative clause</t>
  </si>
  <si>
    <t>15. Cleft sentence in Passive</t>
  </si>
  <si>
    <t>16. It is said that…</t>
  </si>
  <si>
    <t>17. Conjunction</t>
  </si>
  <si>
    <t>MÔN  ANH VĂN LỚP 11, THỜI GIAN 60 PHÚT</t>
  </si>
  <si>
    <t>Vocabulary, Grammar Unit 10, 11,12, 15, 16</t>
  </si>
</sst>
</file>

<file path=xl/styles.xml><?xml version="1.0" encoding="utf-8"?>
<styleSheet xmlns="http://schemas.openxmlformats.org/spreadsheetml/2006/main">
  <numFmts count="3">
    <numFmt numFmtId="41" formatCode="_(* #,##0_);_(* \(#,##0\);_(* &quot;-&quot;_);_(@_)"/>
    <numFmt numFmtId="164" formatCode="0.0%"/>
    <numFmt numFmtId="165" formatCode="_(* #,##0.00_);_(* \(#,##0.00\);_(* &quot;-&quot;_);_(@_)"/>
  </numFmts>
  <fonts count="10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i/>
      <sz val="12"/>
      <color theme="1"/>
      <name val="Times New Roman"/>
      <family val="1"/>
    </font>
    <font>
      <b/>
      <sz val="20"/>
      <color theme="1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i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4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4" fillId="0" borderId="0" xfId="0" applyFont="1"/>
    <xf numFmtId="0" fontId="2" fillId="0" borderId="0" xfId="0" applyFont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/>
    </xf>
    <xf numFmtId="1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1" fontId="8" fillId="0" borderId="1" xfId="0" applyNumberFormat="1" applyFont="1" applyBorder="1" applyAlignment="1">
      <alignment horizontal="center" vertical="center"/>
    </xf>
    <xf numFmtId="2" fontId="8" fillId="0" borderId="1" xfId="1" applyNumberFormat="1" applyFont="1" applyBorder="1" applyAlignment="1">
      <alignment horizontal="center" vertical="center"/>
    </xf>
    <xf numFmtId="41" fontId="8" fillId="0" borderId="1" xfId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65" fontId="8" fillId="0" borderId="1" xfId="0" applyNumberFormat="1" applyFont="1" applyBorder="1" applyAlignment="1">
      <alignment horizontal="center" vertical="center"/>
    </xf>
    <xf numFmtId="164" fontId="8" fillId="0" borderId="1" xfId="2" applyNumberFormat="1" applyFont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9" fontId="3" fillId="0" borderId="1" xfId="2" applyFont="1" applyBorder="1" applyAlignment="1">
      <alignment horizontal="center" vertical="center"/>
    </xf>
    <xf numFmtId="9" fontId="2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</cellXfs>
  <cellStyles count="3">
    <cellStyle name="Comma [0]" xfId="1" builtinId="6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Z30"/>
  <sheetViews>
    <sheetView tabSelected="1" topLeftCell="A9" zoomScale="70" zoomScaleNormal="70" workbookViewId="0">
      <selection activeCell="B9" sqref="B9:B27"/>
    </sheetView>
  </sheetViews>
  <sheetFormatPr defaultColWidth="10.75" defaultRowHeight="15.75"/>
  <cols>
    <col min="1" max="1" width="7.5" style="1" customWidth="1"/>
    <col min="2" max="2" width="16.875" style="1" customWidth="1"/>
    <col min="3" max="3" width="39.375" style="1" customWidth="1"/>
    <col min="4" max="4" width="5.75" style="1" customWidth="1"/>
    <col min="5" max="5" width="8.375" style="1" customWidth="1"/>
    <col min="6" max="6" width="6.5" style="1" customWidth="1"/>
    <col min="7" max="7" width="6.75" style="1" customWidth="1"/>
    <col min="8" max="19" width="5.75" style="1" customWidth="1"/>
    <col min="20" max="20" width="8.875" style="1" customWidth="1"/>
    <col min="21" max="21" width="7" style="1" customWidth="1"/>
    <col min="22" max="22" width="9.75" style="7" customWidth="1"/>
    <col min="23" max="23" width="10.5" style="7" customWidth="1"/>
    <col min="24" max="26" width="9.875" style="7" customWidth="1"/>
    <col min="27" max="16384" width="10.75" style="1"/>
  </cols>
  <sheetData>
    <row r="2" spans="1:26" ht="30" customHeight="1">
      <c r="A2" s="27" t="s">
        <v>34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</row>
    <row r="3" spans="1:26" ht="33" customHeight="1">
      <c r="A3" s="27" t="s">
        <v>42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</row>
    <row r="4" spans="1:26" ht="28.15" customHeight="1">
      <c r="B4" s="7" t="s">
        <v>31</v>
      </c>
      <c r="C4" s="7"/>
      <c r="D4" s="6"/>
      <c r="E4" s="6">
        <v>1.2</v>
      </c>
      <c r="F4" s="6"/>
      <c r="G4" s="6">
        <v>1.2</v>
      </c>
      <c r="H4" s="6"/>
      <c r="I4" s="6">
        <v>1.2</v>
      </c>
      <c r="J4" s="6"/>
      <c r="K4" s="6">
        <v>1.2</v>
      </c>
      <c r="L4" s="6"/>
      <c r="M4" s="6">
        <v>1.2</v>
      </c>
      <c r="N4" s="6"/>
      <c r="O4" s="6">
        <v>1.2</v>
      </c>
      <c r="P4" s="6"/>
      <c r="Q4" s="6">
        <v>1.2</v>
      </c>
      <c r="R4" s="6"/>
      <c r="S4" s="6">
        <v>1.2</v>
      </c>
      <c r="T4" s="6"/>
    </row>
    <row r="5" spans="1:26" ht="18" customHeight="1"/>
    <row r="6" spans="1:26" ht="42" customHeight="1">
      <c r="A6" s="26" t="s">
        <v>33</v>
      </c>
      <c r="B6" s="26" t="s">
        <v>10</v>
      </c>
      <c r="C6" s="26" t="s">
        <v>22</v>
      </c>
      <c r="D6" s="26" t="s">
        <v>9</v>
      </c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 t="s">
        <v>23</v>
      </c>
      <c r="U6" s="26"/>
      <c r="V6" s="26" t="s">
        <v>8</v>
      </c>
      <c r="W6" s="26" t="s">
        <v>24</v>
      </c>
      <c r="X6" s="26" t="s">
        <v>25</v>
      </c>
      <c r="Y6" s="26" t="s">
        <v>26</v>
      </c>
      <c r="Z6" s="26" t="s">
        <v>27</v>
      </c>
    </row>
    <row r="7" spans="1:26" ht="28.15" customHeight="1">
      <c r="A7" s="26"/>
      <c r="B7" s="26"/>
      <c r="C7" s="26"/>
      <c r="D7" s="26" t="s">
        <v>7</v>
      </c>
      <c r="E7" s="26"/>
      <c r="F7" s="26"/>
      <c r="G7" s="26"/>
      <c r="H7" s="26" t="s">
        <v>6</v>
      </c>
      <c r="I7" s="26"/>
      <c r="J7" s="26"/>
      <c r="K7" s="26"/>
      <c r="L7" s="26" t="s">
        <v>5</v>
      </c>
      <c r="M7" s="26"/>
      <c r="N7" s="26"/>
      <c r="O7" s="26"/>
      <c r="P7" s="26" t="s">
        <v>4</v>
      </c>
      <c r="Q7" s="26"/>
      <c r="R7" s="26"/>
      <c r="S7" s="26"/>
      <c r="T7" s="26"/>
      <c r="U7" s="26"/>
      <c r="V7" s="26"/>
      <c r="W7" s="26"/>
      <c r="X7" s="26"/>
      <c r="Y7" s="26"/>
      <c r="Z7" s="26"/>
    </row>
    <row r="8" spans="1:26" ht="31.5">
      <c r="A8" s="26"/>
      <c r="B8" s="26"/>
      <c r="C8" s="26"/>
      <c r="D8" s="9" t="s">
        <v>1</v>
      </c>
      <c r="E8" s="9" t="s">
        <v>2</v>
      </c>
      <c r="F8" s="9" t="s">
        <v>3</v>
      </c>
      <c r="G8" s="9" t="s">
        <v>2</v>
      </c>
      <c r="H8" s="9" t="s">
        <v>1</v>
      </c>
      <c r="I8" s="9" t="s">
        <v>2</v>
      </c>
      <c r="J8" s="9" t="s">
        <v>3</v>
      </c>
      <c r="K8" s="9" t="s">
        <v>2</v>
      </c>
      <c r="L8" s="9" t="s">
        <v>1</v>
      </c>
      <c r="M8" s="9" t="s">
        <v>2</v>
      </c>
      <c r="N8" s="9" t="s">
        <v>3</v>
      </c>
      <c r="O8" s="9" t="s">
        <v>2</v>
      </c>
      <c r="P8" s="9" t="s">
        <v>1</v>
      </c>
      <c r="Q8" s="9" t="s">
        <v>2</v>
      </c>
      <c r="R8" s="9" t="s">
        <v>3</v>
      </c>
      <c r="S8" s="9" t="s">
        <v>2</v>
      </c>
      <c r="T8" s="9" t="s">
        <v>1</v>
      </c>
      <c r="U8" s="9" t="s">
        <v>0</v>
      </c>
      <c r="V8" s="26"/>
      <c r="W8" s="26"/>
      <c r="X8" s="26"/>
      <c r="Y8" s="26"/>
      <c r="Z8" s="26"/>
    </row>
    <row r="9" spans="1:26" s="2" customFormat="1" ht="34.15" customHeight="1">
      <c r="A9" s="10">
        <v>1</v>
      </c>
      <c r="B9" s="32" t="s">
        <v>43</v>
      </c>
      <c r="C9" s="12" t="s">
        <v>12</v>
      </c>
      <c r="D9" s="13">
        <v>1</v>
      </c>
      <c r="E9" s="14">
        <f t="shared" ref="E9:E16" si="0">D9*E$4</f>
        <v>1.2</v>
      </c>
      <c r="F9" s="13"/>
      <c r="G9" s="14">
        <f>F9*$G$4</f>
        <v>0</v>
      </c>
      <c r="H9" s="13">
        <v>1</v>
      </c>
      <c r="I9" s="14">
        <f t="shared" ref="I9:I27" si="1">H9*I$4</f>
        <v>1.2</v>
      </c>
      <c r="J9" s="13"/>
      <c r="K9" s="14">
        <f t="shared" ref="K9:K27" si="2">J9*K$4</f>
        <v>0</v>
      </c>
      <c r="L9" s="13"/>
      <c r="M9" s="14">
        <f t="shared" ref="M9:M27" si="3">L9*M$4</f>
        <v>0</v>
      </c>
      <c r="N9" s="13"/>
      <c r="O9" s="14">
        <f t="shared" ref="O9:O27" si="4">N9*O$4</f>
        <v>0</v>
      </c>
      <c r="P9" s="13"/>
      <c r="Q9" s="15">
        <f t="shared" ref="Q9:Q27" si="5">P9*Q$4</f>
        <v>0</v>
      </c>
      <c r="R9" s="13"/>
      <c r="S9" s="15">
        <f t="shared" ref="S9:S27" si="6">R9*S$4</f>
        <v>0</v>
      </c>
      <c r="T9" s="16">
        <f t="shared" ref="T9:T27" si="7">D9+H9+L9+P9</f>
        <v>2</v>
      </c>
      <c r="U9" s="16">
        <f t="shared" ref="U9:U27" si="8">F9+J9+N9+R9</f>
        <v>0</v>
      </c>
      <c r="V9" s="17">
        <f>SUM(T9:U9)*1.2</f>
        <v>2.4</v>
      </c>
      <c r="W9" s="18">
        <f>SUM(Y9:Z9)/50</f>
        <v>0.04</v>
      </c>
      <c r="X9" s="10">
        <f t="shared" ref="X9:X27" si="9">SUM(Y9:Z9)*0.2</f>
        <v>0.4</v>
      </c>
      <c r="Y9" s="11">
        <f>D9+H9+L9+P9</f>
        <v>2</v>
      </c>
      <c r="Z9" s="11">
        <f t="shared" ref="Z9:Z27" si="10">F9+J9+N9+R9</f>
        <v>0</v>
      </c>
    </row>
    <row r="10" spans="1:26" s="2" customFormat="1" ht="34.15" customHeight="1">
      <c r="A10" s="10">
        <v>2</v>
      </c>
      <c r="B10" s="33"/>
      <c r="C10" s="12" t="s">
        <v>13</v>
      </c>
      <c r="D10" s="13">
        <v>1</v>
      </c>
      <c r="E10" s="14">
        <f t="shared" si="0"/>
        <v>1.2</v>
      </c>
      <c r="F10" s="13"/>
      <c r="G10" s="14">
        <f t="shared" ref="G10:G27" si="11">F10*$G$4</f>
        <v>0</v>
      </c>
      <c r="H10" s="13">
        <v>1</v>
      </c>
      <c r="I10" s="14">
        <f t="shared" si="1"/>
        <v>1.2</v>
      </c>
      <c r="J10" s="13"/>
      <c r="K10" s="14">
        <f t="shared" si="2"/>
        <v>0</v>
      </c>
      <c r="L10" s="13"/>
      <c r="M10" s="14">
        <f t="shared" si="3"/>
        <v>0</v>
      </c>
      <c r="N10" s="13"/>
      <c r="O10" s="14">
        <f t="shared" si="4"/>
        <v>0</v>
      </c>
      <c r="P10" s="13"/>
      <c r="Q10" s="15">
        <f t="shared" si="5"/>
        <v>0</v>
      </c>
      <c r="R10" s="13"/>
      <c r="S10" s="15">
        <f t="shared" si="6"/>
        <v>0</v>
      </c>
      <c r="T10" s="16">
        <f t="shared" si="7"/>
        <v>2</v>
      </c>
      <c r="U10" s="16">
        <f t="shared" si="8"/>
        <v>0</v>
      </c>
      <c r="V10" s="17">
        <f t="shared" ref="V10:V27" si="12">SUM(T10:U10)*1.2</f>
        <v>2.4</v>
      </c>
      <c r="W10" s="18">
        <f t="shared" ref="W10:W27" si="13">SUM(Y10:Z10)/50</f>
        <v>0.04</v>
      </c>
      <c r="X10" s="10">
        <f t="shared" si="9"/>
        <v>0.4</v>
      </c>
      <c r="Y10" s="11">
        <f t="shared" ref="Y10:Y27" si="14">D10+H10+L10+P10</f>
        <v>2</v>
      </c>
      <c r="Z10" s="11">
        <f t="shared" si="10"/>
        <v>0</v>
      </c>
    </row>
    <row r="11" spans="1:26" s="2" customFormat="1" ht="34.15" customHeight="1">
      <c r="A11" s="10">
        <v>3</v>
      </c>
      <c r="B11" s="33"/>
      <c r="C11" s="12" t="s">
        <v>32</v>
      </c>
      <c r="D11" s="13">
        <v>1</v>
      </c>
      <c r="E11" s="14">
        <f t="shared" si="0"/>
        <v>1.2</v>
      </c>
      <c r="F11" s="13"/>
      <c r="G11" s="14">
        <f t="shared" si="11"/>
        <v>0</v>
      </c>
      <c r="H11" s="13"/>
      <c r="I11" s="14">
        <f t="shared" si="1"/>
        <v>0</v>
      </c>
      <c r="J11" s="13"/>
      <c r="K11" s="14">
        <f t="shared" si="2"/>
        <v>0</v>
      </c>
      <c r="L11" s="13">
        <v>1</v>
      </c>
      <c r="M11" s="14">
        <f t="shared" si="3"/>
        <v>1.2</v>
      </c>
      <c r="N11" s="13"/>
      <c r="O11" s="14">
        <f t="shared" si="4"/>
        <v>0</v>
      </c>
      <c r="P11" s="13"/>
      <c r="Q11" s="15">
        <f t="shared" si="5"/>
        <v>0</v>
      </c>
      <c r="R11" s="13"/>
      <c r="S11" s="15">
        <f t="shared" si="6"/>
        <v>0</v>
      </c>
      <c r="T11" s="16">
        <f t="shared" si="7"/>
        <v>2</v>
      </c>
      <c r="U11" s="16">
        <f t="shared" si="8"/>
        <v>0</v>
      </c>
      <c r="V11" s="17">
        <f t="shared" si="12"/>
        <v>2.4</v>
      </c>
      <c r="W11" s="18">
        <f t="shared" si="13"/>
        <v>0.04</v>
      </c>
      <c r="X11" s="10">
        <f t="shared" si="9"/>
        <v>0.4</v>
      </c>
      <c r="Y11" s="11">
        <f t="shared" si="14"/>
        <v>2</v>
      </c>
      <c r="Z11" s="11">
        <f t="shared" si="10"/>
        <v>0</v>
      </c>
    </row>
    <row r="12" spans="1:26" s="2" customFormat="1" ht="34.15" customHeight="1">
      <c r="A12" s="10">
        <v>4</v>
      </c>
      <c r="B12" s="33"/>
      <c r="C12" s="12" t="s">
        <v>14</v>
      </c>
      <c r="D12" s="13">
        <v>1</v>
      </c>
      <c r="E12" s="14">
        <f t="shared" si="0"/>
        <v>1.2</v>
      </c>
      <c r="F12" s="13"/>
      <c r="G12" s="14">
        <f t="shared" si="11"/>
        <v>0</v>
      </c>
      <c r="H12" s="13">
        <v>1</v>
      </c>
      <c r="I12" s="14">
        <f t="shared" si="1"/>
        <v>1.2</v>
      </c>
      <c r="J12" s="13"/>
      <c r="K12" s="14">
        <f t="shared" si="2"/>
        <v>0</v>
      </c>
      <c r="L12" s="13"/>
      <c r="M12" s="14">
        <f t="shared" si="3"/>
        <v>0</v>
      </c>
      <c r="N12" s="13"/>
      <c r="O12" s="14">
        <f t="shared" si="4"/>
        <v>0</v>
      </c>
      <c r="P12" s="13"/>
      <c r="Q12" s="15">
        <f t="shared" si="5"/>
        <v>0</v>
      </c>
      <c r="R12" s="13"/>
      <c r="S12" s="15">
        <f t="shared" si="6"/>
        <v>0</v>
      </c>
      <c r="T12" s="16">
        <f t="shared" si="7"/>
        <v>2</v>
      </c>
      <c r="U12" s="16">
        <f t="shared" si="8"/>
        <v>0</v>
      </c>
      <c r="V12" s="17">
        <f t="shared" si="12"/>
        <v>2.4</v>
      </c>
      <c r="W12" s="18">
        <f t="shared" si="13"/>
        <v>0.04</v>
      </c>
      <c r="X12" s="10">
        <f t="shared" si="9"/>
        <v>0.4</v>
      </c>
      <c r="Y12" s="11">
        <f t="shared" si="14"/>
        <v>2</v>
      </c>
      <c r="Z12" s="11">
        <f t="shared" si="10"/>
        <v>0</v>
      </c>
    </row>
    <row r="13" spans="1:26" s="2" customFormat="1" ht="34.15" customHeight="1">
      <c r="A13" s="10">
        <v>5</v>
      </c>
      <c r="B13" s="33"/>
      <c r="C13" s="12" t="s">
        <v>15</v>
      </c>
      <c r="D13" s="13">
        <v>1</v>
      </c>
      <c r="E13" s="14">
        <f t="shared" si="0"/>
        <v>1.2</v>
      </c>
      <c r="F13" s="13"/>
      <c r="G13" s="14">
        <f t="shared" si="11"/>
        <v>0</v>
      </c>
      <c r="H13" s="13">
        <v>1</v>
      </c>
      <c r="I13" s="14">
        <f t="shared" si="1"/>
        <v>1.2</v>
      </c>
      <c r="J13" s="13"/>
      <c r="K13" s="14">
        <f t="shared" si="2"/>
        <v>0</v>
      </c>
      <c r="L13" s="13"/>
      <c r="M13" s="14">
        <f t="shared" si="3"/>
        <v>0</v>
      </c>
      <c r="N13" s="13"/>
      <c r="O13" s="14">
        <f t="shared" si="4"/>
        <v>0</v>
      </c>
      <c r="P13" s="13"/>
      <c r="Q13" s="15">
        <f t="shared" si="5"/>
        <v>0</v>
      </c>
      <c r="R13" s="13"/>
      <c r="S13" s="15">
        <f t="shared" si="6"/>
        <v>0</v>
      </c>
      <c r="T13" s="16">
        <f t="shared" si="7"/>
        <v>2</v>
      </c>
      <c r="U13" s="16">
        <f t="shared" si="8"/>
        <v>0</v>
      </c>
      <c r="V13" s="17">
        <f t="shared" si="12"/>
        <v>2.4</v>
      </c>
      <c r="W13" s="18">
        <f t="shared" si="13"/>
        <v>0.04</v>
      </c>
      <c r="X13" s="10">
        <f t="shared" si="9"/>
        <v>0.4</v>
      </c>
      <c r="Y13" s="11">
        <f t="shared" si="14"/>
        <v>2</v>
      </c>
      <c r="Z13" s="11">
        <f t="shared" si="10"/>
        <v>0</v>
      </c>
    </row>
    <row r="14" spans="1:26" s="2" customFormat="1" ht="34.15" customHeight="1">
      <c r="A14" s="10">
        <v>6</v>
      </c>
      <c r="B14" s="33"/>
      <c r="C14" s="12" t="s">
        <v>16</v>
      </c>
      <c r="D14" s="13"/>
      <c r="E14" s="14">
        <f t="shared" si="0"/>
        <v>0</v>
      </c>
      <c r="F14" s="13"/>
      <c r="G14" s="14">
        <f t="shared" si="11"/>
        <v>0</v>
      </c>
      <c r="H14" s="13">
        <v>1</v>
      </c>
      <c r="I14" s="14">
        <f t="shared" si="1"/>
        <v>1.2</v>
      </c>
      <c r="J14" s="13"/>
      <c r="K14" s="14">
        <f t="shared" si="2"/>
        <v>0</v>
      </c>
      <c r="L14" s="13">
        <v>1</v>
      </c>
      <c r="M14" s="14">
        <f t="shared" si="3"/>
        <v>1.2</v>
      </c>
      <c r="N14" s="13"/>
      <c r="O14" s="14">
        <f t="shared" si="4"/>
        <v>0</v>
      </c>
      <c r="P14" s="13"/>
      <c r="Q14" s="15">
        <f t="shared" si="5"/>
        <v>0</v>
      </c>
      <c r="R14" s="13"/>
      <c r="S14" s="15">
        <f t="shared" si="6"/>
        <v>0</v>
      </c>
      <c r="T14" s="16">
        <f t="shared" si="7"/>
        <v>2</v>
      </c>
      <c r="U14" s="16">
        <f t="shared" si="8"/>
        <v>0</v>
      </c>
      <c r="V14" s="17">
        <f t="shared" si="12"/>
        <v>2.4</v>
      </c>
      <c r="W14" s="18">
        <f t="shared" si="13"/>
        <v>0.04</v>
      </c>
      <c r="X14" s="10">
        <f t="shared" si="9"/>
        <v>0.4</v>
      </c>
      <c r="Y14" s="11">
        <f t="shared" si="14"/>
        <v>2</v>
      </c>
      <c r="Z14" s="11">
        <f t="shared" si="10"/>
        <v>0</v>
      </c>
    </row>
    <row r="15" spans="1:26" s="2" customFormat="1" ht="34.15" customHeight="1">
      <c r="A15" s="10"/>
      <c r="B15" s="33"/>
      <c r="C15" s="12" t="s">
        <v>17</v>
      </c>
      <c r="D15" s="13">
        <v>1</v>
      </c>
      <c r="E15" s="14">
        <f t="shared" si="0"/>
        <v>1.2</v>
      </c>
      <c r="F15" s="13"/>
      <c r="G15" s="14">
        <f t="shared" si="11"/>
        <v>0</v>
      </c>
      <c r="H15" s="13">
        <v>3</v>
      </c>
      <c r="I15" s="14">
        <f t="shared" si="1"/>
        <v>3.5999999999999996</v>
      </c>
      <c r="J15" s="13"/>
      <c r="K15" s="14">
        <f t="shared" si="2"/>
        <v>0</v>
      </c>
      <c r="L15" s="13"/>
      <c r="M15" s="14"/>
      <c r="N15" s="13"/>
      <c r="O15" s="14">
        <f t="shared" si="4"/>
        <v>0</v>
      </c>
      <c r="P15" s="13">
        <v>2</v>
      </c>
      <c r="Q15" s="15">
        <f t="shared" si="5"/>
        <v>2.4</v>
      </c>
      <c r="R15" s="13"/>
      <c r="S15" s="15">
        <f t="shared" si="6"/>
        <v>0</v>
      </c>
      <c r="T15" s="16">
        <f t="shared" si="7"/>
        <v>6</v>
      </c>
      <c r="U15" s="16">
        <f t="shared" si="8"/>
        <v>0</v>
      </c>
      <c r="V15" s="17">
        <f t="shared" si="12"/>
        <v>7.1999999999999993</v>
      </c>
      <c r="W15" s="18">
        <f t="shared" si="13"/>
        <v>0.12</v>
      </c>
      <c r="X15" s="10">
        <f t="shared" si="9"/>
        <v>1.2000000000000002</v>
      </c>
      <c r="Y15" s="11">
        <f t="shared" si="14"/>
        <v>6</v>
      </c>
      <c r="Z15" s="11">
        <f t="shared" si="10"/>
        <v>0</v>
      </c>
    </row>
    <row r="16" spans="1:26" s="2" customFormat="1" ht="34.15" customHeight="1">
      <c r="A16" s="10">
        <v>7</v>
      </c>
      <c r="B16" s="33"/>
      <c r="C16" s="12" t="s">
        <v>11</v>
      </c>
      <c r="D16" s="13">
        <v>2</v>
      </c>
      <c r="E16" s="14">
        <f t="shared" si="0"/>
        <v>2.4</v>
      </c>
      <c r="F16" s="13"/>
      <c r="G16" s="14">
        <f t="shared" si="11"/>
        <v>0</v>
      </c>
      <c r="H16" s="13">
        <v>3</v>
      </c>
      <c r="I16" s="14">
        <f t="shared" si="1"/>
        <v>3.5999999999999996</v>
      </c>
      <c r="J16" s="13"/>
      <c r="K16" s="14">
        <f t="shared" si="2"/>
        <v>0</v>
      </c>
      <c r="L16" s="13"/>
      <c r="M16" s="14">
        <f t="shared" si="3"/>
        <v>0</v>
      </c>
      <c r="N16" s="13"/>
      <c r="O16" s="14">
        <f t="shared" si="4"/>
        <v>0</v>
      </c>
      <c r="P16" s="13"/>
      <c r="Q16" s="15">
        <f t="shared" si="5"/>
        <v>0</v>
      </c>
      <c r="R16" s="13"/>
      <c r="S16" s="15">
        <f t="shared" si="6"/>
        <v>0</v>
      </c>
      <c r="T16" s="16">
        <f t="shared" si="7"/>
        <v>5</v>
      </c>
      <c r="U16" s="16">
        <f t="shared" si="8"/>
        <v>0</v>
      </c>
      <c r="V16" s="17">
        <f t="shared" si="12"/>
        <v>6</v>
      </c>
      <c r="W16" s="18">
        <f t="shared" si="13"/>
        <v>0.1</v>
      </c>
      <c r="X16" s="10">
        <f t="shared" si="9"/>
        <v>1</v>
      </c>
      <c r="Y16" s="11">
        <f t="shared" si="14"/>
        <v>5</v>
      </c>
      <c r="Z16" s="11">
        <f t="shared" si="10"/>
        <v>0</v>
      </c>
    </row>
    <row r="17" spans="1:26" s="2" customFormat="1" ht="34.15" customHeight="1">
      <c r="A17" s="10">
        <v>8</v>
      </c>
      <c r="B17" s="33"/>
      <c r="C17" s="12" t="s">
        <v>18</v>
      </c>
      <c r="D17" s="19"/>
      <c r="E17" s="14">
        <f>D17*E$4</f>
        <v>0</v>
      </c>
      <c r="F17" s="13">
        <v>2</v>
      </c>
      <c r="G17" s="14">
        <f t="shared" si="11"/>
        <v>2.4</v>
      </c>
      <c r="H17" s="13"/>
      <c r="I17" s="14">
        <f>H17*I$4</f>
        <v>0</v>
      </c>
      <c r="J17" s="13">
        <v>1</v>
      </c>
      <c r="K17" s="14">
        <f>J17*K$4</f>
        <v>1.2</v>
      </c>
      <c r="L17" s="13"/>
      <c r="M17" s="14">
        <f>L17*M$4</f>
        <v>0</v>
      </c>
      <c r="N17" s="13">
        <v>2</v>
      </c>
      <c r="O17" s="14">
        <f>N17*O$4</f>
        <v>2.4</v>
      </c>
      <c r="P17" s="13"/>
      <c r="Q17" s="15">
        <f>P17*Q$4</f>
        <v>0</v>
      </c>
      <c r="R17" s="13"/>
      <c r="S17" s="15">
        <f>R17*S$4</f>
        <v>0</v>
      </c>
      <c r="T17" s="16">
        <f>D17+H17+L17+P17</f>
        <v>0</v>
      </c>
      <c r="U17" s="16">
        <f>F17+J17+N17+R17</f>
        <v>5</v>
      </c>
      <c r="V17" s="17">
        <f t="shared" si="12"/>
        <v>6</v>
      </c>
      <c r="W17" s="18">
        <f t="shared" si="13"/>
        <v>0.1</v>
      </c>
      <c r="X17" s="10">
        <f t="shared" si="9"/>
        <v>1</v>
      </c>
      <c r="Y17" s="11">
        <f>D17+H17+L17+P17</f>
        <v>0</v>
      </c>
      <c r="Z17" s="11">
        <f t="shared" si="10"/>
        <v>5</v>
      </c>
    </row>
    <row r="18" spans="1:26" s="2" customFormat="1" ht="34.15" customHeight="1">
      <c r="A18" s="10">
        <v>9</v>
      </c>
      <c r="B18" s="33"/>
      <c r="C18" s="12" t="s">
        <v>19</v>
      </c>
      <c r="D18" s="13"/>
      <c r="E18" s="14">
        <f t="shared" ref="E18:E27" si="15">D18*E$4</f>
        <v>0</v>
      </c>
      <c r="F18" s="13">
        <v>2</v>
      </c>
      <c r="G18" s="14">
        <f t="shared" si="11"/>
        <v>2.4</v>
      </c>
      <c r="H18" s="13">
        <v>0</v>
      </c>
      <c r="I18" s="14">
        <f t="shared" si="1"/>
        <v>0</v>
      </c>
      <c r="J18" s="13"/>
      <c r="K18" s="14">
        <f t="shared" si="2"/>
        <v>0</v>
      </c>
      <c r="L18" s="13"/>
      <c r="M18" s="14">
        <f t="shared" si="3"/>
        <v>0</v>
      </c>
      <c r="N18" s="13"/>
      <c r="O18" s="14">
        <f t="shared" si="4"/>
        <v>0</v>
      </c>
      <c r="P18" s="13"/>
      <c r="Q18" s="15">
        <f t="shared" si="5"/>
        <v>0</v>
      </c>
      <c r="R18" s="13"/>
      <c r="S18" s="15">
        <f t="shared" si="6"/>
        <v>0</v>
      </c>
      <c r="T18" s="16">
        <f t="shared" si="7"/>
        <v>0</v>
      </c>
      <c r="U18" s="16">
        <f t="shared" si="8"/>
        <v>2</v>
      </c>
      <c r="V18" s="17">
        <f t="shared" si="12"/>
        <v>2.4</v>
      </c>
      <c r="W18" s="18">
        <f t="shared" si="13"/>
        <v>0.04</v>
      </c>
      <c r="X18" s="10">
        <f t="shared" si="9"/>
        <v>0.4</v>
      </c>
      <c r="Y18" s="11">
        <f t="shared" si="14"/>
        <v>0</v>
      </c>
      <c r="Z18" s="11">
        <f t="shared" si="10"/>
        <v>2</v>
      </c>
    </row>
    <row r="19" spans="1:26" s="2" customFormat="1" ht="34.15" customHeight="1">
      <c r="A19" s="10">
        <v>10</v>
      </c>
      <c r="B19" s="33"/>
      <c r="C19" s="12" t="s">
        <v>20</v>
      </c>
      <c r="D19" s="13"/>
      <c r="E19" s="14">
        <f t="shared" si="15"/>
        <v>0</v>
      </c>
      <c r="F19" s="13">
        <v>3</v>
      </c>
      <c r="G19" s="14">
        <f t="shared" si="11"/>
        <v>3.5999999999999996</v>
      </c>
      <c r="H19" s="13"/>
      <c r="I19" s="15">
        <f t="shared" si="1"/>
        <v>0</v>
      </c>
      <c r="J19" s="13"/>
      <c r="K19" s="15">
        <f t="shared" si="2"/>
        <v>0</v>
      </c>
      <c r="L19" s="13"/>
      <c r="M19" s="14">
        <f t="shared" si="3"/>
        <v>0</v>
      </c>
      <c r="N19" s="13"/>
      <c r="O19" s="14">
        <f t="shared" si="4"/>
        <v>0</v>
      </c>
      <c r="P19" s="13"/>
      <c r="Q19" s="15">
        <f t="shared" si="5"/>
        <v>0</v>
      </c>
      <c r="R19" s="13"/>
      <c r="S19" s="15">
        <f t="shared" si="6"/>
        <v>0</v>
      </c>
      <c r="T19" s="16">
        <f t="shared" si="7"/>
        <v>0</v>
      </c>
      <c r="U19" s="16">
        <f t="shared" si="8"/>
        <v>3</v>
      </c>
      <c r="V19" s="17">
        <f t="shared" si="12"/>
        <v>3.5999999999999996</v>
      </c>
      <c r="W19" s="18">
        <f t="shared" si="13"/>
        <v>0.06</v>
      </c>
      <c r="X19" s="10">
        <f t="shared" si="9"/>
        <v>0.60000000000000009</v>
      </c>
      <c r="Y19" s="11">
        <f t="shared" si="14"/>
        <v>0</v>
      </c>
      <c r="Z19" s="11">
        <f t="shared" si="10"/>
        <v>3</v>
      </c>
    </row>
    <row r="20" spans="1:26" s="2" customFormat="1" ht="34.15" customHeight="1">
      <c r="A20" s="10">
        <v>11</v>
      </c>
      <c r="B20" s="33"/>
      <c r="C20" s="12" t="s">
        <v>21</v>
      </c>
      <c r="D20" s="13"/>
      <c r="E20" s="14">
        <f t="shared" si="15"/>
        <v>0</v>
      </c>
      <c r="F20" s="13">
        <v>2</v>
      </c>
      <c r="G20" s="14">
        <f t="shared" si="11"/>
        <v>2.4</v>
      </c>
      <c r="H20" s="13"/>
      <c r="I20" s="15">
        <f t="shared" si="1"/>
        <v>0</v>
      </c>
      <c r="J20" s="13"/>
      <c r="K20" s="15">
        <f t="shared" si="2"/>
        <v>0</v>
      </c>
      <c r="L20" s="13"/>
      <c r="M20" s="14">
        <f t="shared" si="3"/>
        <v>0</v>
      </c>
      <c r="N20" s="13">
        <v>1</v>
      </c>
      <c r="O20" s="14">
        <f t="shared" si="4"/>
        <v>1.2</v>
      </c>
      <c r="P20" s="13"/>
      <c r="Q20" s="15">
        <f t="shared" si="5"/>
        <v>0</v>
      </c>
      <c r="R20" s="13"/>
      <c r="S20" s="15">
        <f t="shared" si="6"/>
        <v>0</v>
      </c>
      <c r="T20" s="16">
        <f t="shared" si="7"/>
        <v>0</v>
      </c>
      <c r="U20" s="16">
        <f t="shared" si="8"/>
        <v>3</v>
      </c>
      <c r="V20" s="17">
        <f t="shared" si="12"/>
        <v>3.5999999999999996</v>
      </c>
      <c r="W20" s="18">
        <f t="shared" si="13"/>
        <v>0.06</v>
      </c>
      <c r="X20" s="10">
        <f t="shared" si="9"/>
        <v>0.60000000000000009</v>
      </c>
      <c r="Y20" s="11">
        <f t="shared" si="14"/>
        <v>0</v>
      </c>
      <c r="Z20" s="11">
        <f t="shared" si="10"/>
        <v>3</v>
      </c>
    </row>
    <row r="21" spans="1:26" s="2" customFormat="1" ht="34.15" customHeight="1">
      <c r="A21" s="10"/>
      <c r="B21" s="33"/>
      <c r="C21" s="12" t="s">
        <v>35</v>
      </c>
      <c r="D21" s="13"/>
      <c r="E21" s="14">
        <f t="shared" ref="E21:E22" si="16">D21*E$4</f>
        <v>0</v>
      </c>
      <c r="F21" s="13"/>
      <c r="G21" s="14">
        <f t="shared" ref="G21:G22" si="17">F21*$G$4</f>
        <v>0</v>
      </c>
      <c r="H21" s="13"/>
      <c r="I21" s="15">
        <f t="shared" ref="I21:I22" si="18">H21*I$4</f>
        <v>0</v>
      </c>
      <c r="J21" s="13"/>
      <c r="K21" s="15">
        <f t="shared" ref="K21:K22" si="19">J21*K$4</f>
        <v>0</v>
      </c>
      <c r="L21" s="13"/>
      <c r="M21" s="14">
        <f t="shared" ref="M21:M22" si="20">L21*M$4</f>
        <v>0</v>
      </c>
      <c r="N21" s="13">
        <v>1</v>
      </c>
      <c r="O21" s="14">
        <f t="shared" ref="O21:O22" si="21">N21*O$4</f>
        <v>1.2</v>
      </c>
      <c r="P21" s="13"/>
      <c r="Q21" s="15">
        <f t="shared" ref="Q21:Q22" si="22">P21*Q$4</f>
        <v>0</v>
      </c>
      <c r="R21" s="13">
        <v>1</v>
      </c>
      <c r="S21" s="15">
        <f t="shared" ref="S21:S22" si="23">R21*S$4</f>
        <v>1.2</v>
      </c>
      <c r="T21" s="16">
        <f t="shared" ref="T21:T22" si="24">D21+H21+L21+P21</f>
        <v>0</v>
      </c>
      <c r="U21" s="16">
        <f t="shared" ref="U21:U22" si="25">F21+J21+N21+R21</f>
        <v>2</v>
      </c>
      <c r="V21" s="17">
        <f t="shared" si="12"/>
        <v>2.4</v>
      </c>
      <c r="W21" s="18">
        <f t="shared" si="13"/>
        <v>0.04</v>
      </c>
      <c r="X21" s="10">
        <f t="shared" si="9"/>
        <v>0.4</v>
      </c>
      <c r="Y21" s="11">
        <f t="shared" ref="Y21:Y22" si="26">D21+H21+L21+P21</f>
        <v>0</v>
      </c>
      <c r="Z21" s="11">
        <f t="shared" ref="Z21:Z22" si="27">F21+J21+N21+R21</f>
        <v>2</v>
      </c>
    </row>
    <row r="22" spans="1:26" s="2" customFormat="1" ht="34.15" customHeight="1">
      <c r="A22" s="10"/>
      <c r="B22" s="33"/>
      <c r="C22" s="12" t="s">
        <v>38</v>
      </c>
      <c r="D22" s="13"/>
      <c r="E22" s="14">
        <f t="shared" si="16"/>
        <v>0</v>
      </c>
      <c r="F22" s="13">
        <v>1</v>
      </c>
      <c r="G22" s="14">
        <f t="shared" si="17"/>
        <v>1.2</v>
      </c>
      <c r="H22" s="13"/>
      <c r="I22" s="15">
        <f t="shared" si="18"/>
        <v>0</v>
      </c>
      <c r="J22" s="13"/>
      <c r="K22" s="15">
        <f t="shared" si="19"/>
        <v>0</v>
      </c>
      <c r="L22" s="13"/>
      <c r="M22" s="14">
        <f t="shared" si="20"/>
        <v>0</v>
      </c>
      <c r="N22" s="13"/>
      <c r="O22" s="14">
        <f t="shared" si="21"/>
        <v>0</v>
      </c>
      <c r="P22" s="13"/>
      <c r="Q22" s="15">
        <f t="shared" si="22"/>
        <v>0</v>
      </c>
      <c r="R22" s="13"/>
      <c r="S22" s="15">
        <f t="shared" si="23"/>
        <v>0</v>
      </c>
      <c r="T22" s="16">
        <f t="shared" si="24"/>
        <v>0</v>
      </c>
      <c r="U22" s="16">
        <f t="shared" si="25"/>
        <v>1</v>
      </c>
      <c r="V22" s="17">
        <f t="shared" si="12"/>
        <v>1.2</v>
      </c>
      <c r="W22" s="18">
        <f t="shared" si="13"/>
        <v>0.02</v>
      </c>
      <c r="X22" s="10">
        <f t="shared" si="9"/>
        <v>0.2</v>
      </c>
      <c r="Y22" s="11">
        <f t="shared" si="26"/>
        <v>0</v>
      </c>
      <c r="Z22" s="11">
        <f t="shared" si="27"/>
        <v>1</v>
      </c>
    </row>
    <row r="23" spans="1:26" s="2" customFormat="1" ht="34.15" customHeight="1">
      <c r="A23" s="10">
        <v>12</v>
      </c>
      <c r="B23" s="33"/>
      <c r="C23" s="12" t="s">
        <v>39</v>
      </c>
      <c r="D23" s="13"/>
      <c r="E23" s="14">
        <f t="shared" si="15"/>
        <v>0</v>
      </c>
      <c r="F23" s="13">
        <v>1</v>
      </c>
      <c r="G23" s="14">
        <f t="shared" si="11"/>
        <v>1.2</v>
      </c>
      <c r="H23" s="13"/>
      <c r="I23" s="15">
        <f t="shared" si="1"/>
        <v>0</v>
      </c>
      <c r="J23" s="13"/>
      <c r="K23" s="15">
        <f t="shared" si="2"/>
        <v>0</v>
      </c>
      <c r="L23" s="13"/>
      <c r="M23" s="14">
        <f t="shared" si="3"/>
        <v>0</v>
      </c>
      <c r="N23" s="13"/>
      <c r="O23" s="14">
        <f t="shared" si="4"/>
        <v>0</v>
      </c>
      <c r="P23" s="13"/>
      <c r="Q23" s="15">
        <f t="shared" si="5"/>
        <v>0</v>
      </c>
      <c r="R23" s="13"/>
      <c r="S23" s="15">
        <f t="shared" si="6"/>
        <v>0</v>
      </c>
      <c r="T23" s="16">
        <f t="shared" si="7"/>
        <v>0</v>
      </c>
      <c r="U23" s="16">
        <f t="shared" si="8"/>
        <v>1</v>
      </c>
      <c r="V23" s="17">
        <f t="shared" si="12"/>
        <v>1.2</v>
      </c>
      <c r="W23" s="18">
        <f t="shared" si="13"/>
        <v>0.02</v>
      </c>
      <c r="X23" s="10">
        <f t="shared" si="9"/>
        <v>0.2</v>
      </c>
      <c r="Y23" s="11">
        <f t="shared" si="14"/>
        <v>0</v>
      </c>
      <c r="Z23" s="11">
        <f t="shared" si="10"/>
        <v>1</v>
      </c>
    </row>
    <row r="24" spans="1:26" s="2" customFormat="1" ht="34.15" customHeight="1">
      <c r="A24" s="10">
        <v>13</v>
      </c>
      <c r="B24" s="33"/>
      <c r="C24" s="12" t="s">
        <v>40</v>
      </c>
      <c r="D24" s="13"/>
      <c r="E24" s="14">
        <f t="shared" si="15"/>
        <v>0</v>
      </c>
      <c r="F24" s="13"/>
      <c r="G24" s="14">
        <f t="shared" si="11"/>
        <v>0</v>
      </c>
      <c r="H24" s="13"/>
      <c r="I24" s="15">
        <f t="shared" si="1"/>
        <v>0</v>
      </c>
      <c r="J24" s="13"/>
      <c r="K24" s="15">
        <f t="shared" si="2"/>
        <v>0</v>
      </c>
      <c r="L24" s="13"/>
      <c r="M24" s="14">
        <f t="shared" si="3"/>
        <v>0</v>
      </c>
      <c r="N24" s="13"/>
      <c r="O24" s="14">
        <f t="shared" si="4"/>
        <v>0</v>
      </c>
      <c r="P24" s="13"/>
      <c r="Q24" s="15">
        <f t="shared" si="5"/>
        <v>0</v>
      </c>
      <c r="R24" s="13">
        <v>1</v>
      </c>
      <c r="S24" s="15">
        <f t="shared" si="6"/>
        <v>1.2</v>
      </c>
      <c r="T24" s="16">
        <f t="shared" si="7"/>
        <v>0</v>
      </c>
      <c r="U24" s="16">
        <f t="shared" si="8"/>
        <v>1</v>
      </c>
      <c r="V24" s="17">
        <f t="shared" si="12"/>
        <v>1.2</v>
      </c>
      <c r="W24" s="18">
        <f t="shared" si="13"/>
        <v>0.02</v>
      </c>
      <c r="X24" s="10">
        <f t="shared" si="9"/>
        <v>0.2</v>
      </c>
      <c r="Y24" s="11">
        <f t="shared" si="14"/>
        <v>0</v>
      </c>
      <c r="Z24" s="11">
        <f t="shared" si="10"/>
        <v>1</v>
      </c>
    </row>
    <row r="25" spans="1:26" s="2" customFormat="1" ht="34.15" customHeight="1">
      <c r="A25" s="10"/>
      <c r="B25" s="33"/>
      <c r="C25" s="12" t="s">
        <v>41</v>
      </c>
      <c r="D25" s="13"/>
      <c r="E25" s="14">
        <f t="shared" ref="E25:E26" si="28">D25*E$4</f>
        <v>0</v>
      </c>
      <c r="F25" s="13"/>
      <c r="G25" s="14">
        <f t="shared" ref="G25:G26" si="29">F25*$G$4</f>
        <v>0</v>
      </c>
      <c r="H25" s="13"/>
      <c r="I25" s="15">
        <f t="shared" ref="I25:I26" si="30">H25*I$4</f>
        <v>0</v>
      </c>
      <c r="J25" s="13"/>
      <c r="K25" s="15">
        <f t="shared" ref="K25:K26" si="31">J25*K$4</f>
        <v>0</v>
      </c>
      <c r="L25" s="13"/>
      <c r="M25" s="14">
        <f t="shared" ref="M25:M26" si="32">L25*M$4</f>
        <v>0</v>
      </c>
      <c r="N25" s="13">
        <v>1</v>
      </c>
      <c r="O25" s="14">
        <f t="shared" ref="O25:O26" si="33">N25*O$4</f>
        <v>1.2</v>
      </c>
      <c r="P25" s="13"/>
      <c r="Q25" s="15">
        <f t="shared" ref="Q25:Q26" si="34">P25*Q$4</f>
        <v>0</v>
      </c>
      <c r="R25" s="13">
        <v>1</v>
      </c>
      <c r="S25" s="15">
        <f t="shared" ref="S25:S26" si="35">R25*S$4</f>
        <v>1.2</v>
      </c>
      <c r="T25" s="16">
        <f t="shared" ref="T25:T26" si="36">D25+H25+L25+P25</f>
        <v>0</v>
      </c>
      <c r="U25" s="16">
        <f t="shared" ref="U25:U26" si="37">F25+J25+N25+R25</f>
        <v>2</v>
      </c>
      <c r="V25" s="17">
        <f t="shared" si="12"/>
        <v>2.4</v>
      </c>
      <c r="W25" s="18">
        <f t="shared" si="13"/>
        <v>0.04</v>
      </c>
      <c r="X25" s="10">
        <f t="shared" si="9"/>
        <v>0.4</v>
      </c>
      <c r="Y25" s="11">
        <f t="shared" ref="Y25:Y26" si="38">D25+H25+L25+P25</f>
        <v>0</v>
      </c>
      <c r="Z25" s="11">
        <f t="shared" ref="Z25:Z26" si="39">F25+J25+N25+R25</f>
        <v>2</v>
      </c>
    </row>
    <row r="26" spans="1:26" s="2" customFormat="1" ht="34.15" customHeight="1">
      <c r="A26" s="10"/>
      <c r="B26" s="33"/>
      <c r="C26" s="12" t="s">
        <v>36</v>
      </c>
      <c r="D26" s="13"/>
      <c r="E26" s="14">
        <f t="shared" si="28"/>
        <v>0</v>
      </c>
      <c r="F26" s="13"/>
      <c r="G26" s="14">
        <f t="shared" si="29"/>
        <v>0</v>
      </c>
      <c r="H26" s="13">
        <v>2</v>
      </c>
      <c r="I26" s="15">
        <f t="shared" si="30"/>
        <v>2.4</v>
      </c>
      <c r="J26" s="13"/>
      <c r="K26" s="15">
        <f t="shared" si="31"/>
        <v>0</v>
      </c>
      <c r="L26" s="13"/>
      <c r="M26" s="14">
        <f t="shared" si="32"/>
        <v>0</v>
      </c>
      <c r="N26" s="13"/>
      <c r="O26" s="14">
        <f t="shared" si="33"/>
        <v>0</v>
      </c>
      <c r="P26" s="13"/>
      <c r="Q26" s="15">
        <f t="shared" si="34"/>
        <v>0</v>
      </c>
      <c r="R26" s="13"/>
      <c r="S26" s="15">
        <f t="shared" si="35"/>
        <v>0</v>
      </c>
      <c r="T26" s="16">
        <f t="shared" si="36"/>
        <v>2</v>
      </c>
      <c r="U26" s="16">
        <f t="shared" si="37"/>
        <v>0</v>
      </c>
      <c r="V26" s="17">
        <f t="shared" si="12"/>
        <v>2.4</v>
      </c>
      <c r="W26" s="18">
        <f t="shared" si="13"/>
        <v>0.04</v>
      </c>
      <c r="X26" s="10">
        <f t="shared" si="9"/>
        <v>0.4</v>
      </c>
      <c r="Y26" s="11">
        <f t="shared" si="38"/>
        <v>2</v>
      </c>
      <c r="Z26" s="11">
        <f t="shared" si="39"/>
        <v>0</v>
      </c>
    </row>
    <row r="27" spans="1:26" s="2" customFormat="1" ht="34.15" customHeight="1">
      <c r="A27" s="10"/>
      <c r="B27" s="33"/>
      <c r="C27" s="12" t="s">
        <v>37</v>
      </c>
      <c r="D27" s="13">
        <v>1</v>
      </c>
      <c r="E27" s="14">
        <f t="shared" si="15"/>
        <v>1.2</v>
      </c>
      <c r="F27" s="13"/>
      <c r="G27" s="14">
        <f t="shared" si="11"/>
        <v>0</v>
      </c>
      <c r="H27" s="13">
        <v>1</v>
      </c>
      <c r="I27" s="15">
        <f t="shared" si="1"/>
        <v>1.2</v>
      </c>
      <c r="J27" s="13"/>
      <c r="K27" s="15">
        <f t="shared" si="2"/>
        <v>0</v>
      </c>
      <c r="L27" s="13">
        <v>3</v>
      </c>
      <c r="M27" s="14">
        <f t="shared" si="3"/>
        <v>3.5999999999999996</v>
      </c>
      <c r="N27" s="13"/>
      <c r="O27" s="14">
        <f t="shared" si="4"/>
        <v>0</v>
      </c>
      <c r="P27" s="13"/>
      <c r="Q27" s="15">
        <f t="shared" si="5"/>
        <v>0</v>
      </c>
      <c r="R27" s="13"/>
      <c r="S27" s="15">
        <f t="shared" si="6"/>
        <v>0</v>
      </c>
      <c r="T27" s="16">
        <f t="shared" si="7"/>
        <v>5</v>
      </c>
      <c r="U27" s="16">
        <f t="shared" si="8"/>
        <v>0</v>
      </c>
      <c r="V27" s="17">
        <f t="shared" si="12"/>
        <v>6</v>
      </c>
      <c r="W27" s="18">
        <f t="shared" si="13"/>
        <v>0.1</v>
      </c>
      <c r="X27" s="10">
        <f t="shared" si="9"/>
        <v>1</v>
      </c>
      <c r="Y27" s="11">
        <f t="shared" si="14"/>
        <v>5</v>
      </c>
      <c r="Z27" s="11">
        <f t="shared" si="10"/>
        <v>0</v>
      </c>
    </row>
    <row r="28" spans="1:26" s="4" customFormat="1" ht="46.5" customHeight="1">
      <c r="A28" s="31" t="s">
        <v>29</v>
      </c>
      <c r="B28" s="31"/>
      <c r="C28" s="20"/>
      <c r="D28" s="8">
        <f>SUM(D9:D27)</f>
        <v>9</v>
      </c>
      <c r="E28" s="25">
        <f>SUM(E9:E24)</f>
        <v>9.6</v>
      </c>
      <c r="F28" s="8">
        <f>SUM(F9:F27)</f>
        <v>11</v>
      </c>
      <c r="G28" s="25">
        <f>SUM(G9:G24)</f>
        <v>13.199999999999998</v>
      </c>
      <c r="H28" s="8">
        <f>SUM(H9:H27)</f>
        <v>14</v>
      </c>
      <c r="I28" s="25">
        <f>SUM(I9:I24)</f>
        <v>13.2</v>
      </c>
      <c r="J28" s="8">
        <f>SUM(J9:J27)</f>
        <v>1</v>
      </c>
      <c r="K28" s="24">
        <f>SUM(K9:K27)</f>
        <v>1.2</v>
      </c>
      <c r="L28" s="8">
        <f>SUM(L9:L27)</f>
        <v>5</v>
      </c>
      <c r="M28" s="24">
        <f>SUM(M9:M27)</f>
        <v>6</v>
      </c>
      <c r="N28" s="8">
        <f>SUM(N9:N27)</f>
        <v>5</v>
      </c>
      <c r="O28" s="24">
        <f>SUM(O9:O24)</f>
        <v>4.8</v>
      </c>
      <c r="P28" s="8">
        <f>SUM(P9:P27)</f>
        <v>2</v>
      </c>
      <c r="Q28" s="25">
        <f>SUM(Q9:Q24)</f>
        <v>2.4</v>
      </c>
      <c r="R28" s="8">
        <f>SUM(R9:R27)</f>
        <v>3</v>
      </c>
      <c r="S28" s="25">
        <f>SUM(S9:S24)</f>
        <v>2.4</v>
      </c>
      <c r="T28" s="25">
        <f>SUM(T9:T27)</f>
        <v>30</v>
      </c>
      <c r="U28" s="25">
        <f>SUM(U9:U27)</f>
        <v>20</v>
      </c>
      <c r="V28" s="21">
        <f t="shared" ref="V28:Y28" si="40">SUM(V9:V27)</f>
        <v>60.000000000000007</v>
      </c>
      <c r="W28" s="22">
        <f t="shared" si="40"/>
        <v>1.0000000000000002</v>
      </c>
      <c r="X28" s="25">
        <f t="shared" si="40"/>
        <v>10</v>
      </c>
      <c r="Y28" s="8">
        <f t="shared" si="40"/>
        <v>30</v>
      </c>
      <c r="Z28" s="8">
        <f xml:space="preserve"> SUM(Z9:Z27)</f>
        <v>20</v>
      </c>
    </row>
    <row r="29" spans="1:26" s="2" customFormat="1" ht="33.75" customHeight="1">
      <c r="A29" s="31" t="s">
        <v>30</v>
      </c>
      <c r="B29" s="31"/>
      <c r="C29" s="20"/>
      <c r="D29" s="29">
        <v>0.4</v>
      </c>
      <c r="E29" s="30"/>
      <c r="F29" s="30"/>
      <c r="G29" s="30"/>
      <c r="H29" s="29">
        <v>0.3</v>
      </c>
      <c r="I29" s="30"/>
      <c r="J29" s="30"/>
      <c r="K29" s="30"/>
      <c r="L29" s="29">
        <v>0.2</v>
      </c>
      <c r="M29" s="30"/>
      <c r="N29" s="30"/>
      <c r="O29" s="30"/>
      <c r="P29" s="29">
        <v>0.1</v>
      </c>
      <c r="Q29" s="30"/>
      <c r="R29" s="30"/>
      <c r="S29" s="30"/>
      <c r="T29" s="3"/>
      <c r="U29" s="3"/>
      <c r="V29" s="5"/>
      <c r="W29" s="23">
        <f>SUM(D29:S29)</f>
        <v>0.99999999999999989</v>
      </c>
      <c r="X29" s="5"/>
      <c r="Y29" s="5"/>
      <c r="Z29" s="5"/>
    </row>
    <row r="30" spans="1:26" s="2" customFormat="1" ht="34.15" customHeight="1">
      <c r="A30" s="28" t="s">
        <v>28</v>
      </c>
      <c r="B30" s="28"/>
      <c r="C30" s="5"/>
      <c r="D30" s="28">
        <f>D28*0.2+F28*0.2</f>
        <v>4</v>
      </c>
      <c r="E30" s="28"/>
      <c r="F30" s="28"/>
      <c r="G30" s="28"/>
      <c r="H30" s="28">
        <f>H28*0.2+J28*0.2</f>
        <v>3.0000000000000004</v>
      </c>
      <c r="I30" s="28"/>
      <c r="J30" s="28"/>
      <c r="K30" s="28"/>
      <c r="L30" s="28">
        <v>2</v>
      </c>
      <c r="M30" s="28"/>
      <c r="N30" s="28"/>
      <c r="O30" s="28"/>
      <c r="P30" s="28">
        <v>1</v>
      </c>
      <c r="Q30" s="28"/>
      <c r="R30" s="28"/>
      <c r="S30" s="28"/>
      <c r="T30" s="5"/>
      <c r="U30" s="5"/>
      <c r="V30" s="5"/>
      <c r="W30" s="24">
        <f>SUM(D30:S30)</f>
        <v>10</v>
      </c>
      <c r="X30" s="5"/>
      <c r="Y30" s="5"/>
      <c r="Z30" s="5"/>
    </row>
  </sheetData>
  <mergeCells count="28">
    <mergeCell ref="A28:B28"/>
    <mergeCell ref="A29:B29"/>
    <mergeCell ref="D29:G29"/>
    <mergeCell ref="B9:B27"/>
    <mergeCell ref="A30:B30"/>
    <mergeCell ref="D30:G30"/>
    <mergeCell ref="H30:K30"/>
    <mergeCell ref="L30:O30"/>
    <mergeCell ref="P30:S30"/>
    <mergeCell ref="H29:K29"/>
    <mergeCell ref="L29:O29"/>
    <mergeCell ref="P29:S29"/>
    <mergeCell ref="X6:X8"/>
    <mergeCell ref="Y6:Y8"/>
    <mergeCell ref="A2:Z2"/>
    <mergeCell ref="A3:Z3"/>
    <mergeCell ref="A6:A8"/>
    <mergeCell ref="B6:B8"/>
    <mergeCell ref="C6:C8"/>
    <mergeCell ref="Z6:Z8"/>
    <mergeCell ref="D7:G7"/>
    <mergeCell ref="H7:K7"/>
    <mergeCell ref="L7:O7"/>
    <mergeCell ref="P7:S7"/>
    <mergeCell ref="D6:S6"/>
    <mergeCell ref="T6:U7"/>
    <mergeCell ref="V6:V8"/>
    <mergeCell ref="W6:W8"/>
  </mergeCells>
  <pageMargins left="0.56999999999999995" right="0.16" top="0.38" bottom="0.21" header="0.3" footer="0.3"/>
  <pageSetup paperSize="9" scale="57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TN 6 TL 4 (2)</vt:lpstr>
      <vt:lpstr>'TN 6 TL 4 (2)'!Print_Area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VanEuro</cp:lastModifiedBy>
  <cp:lastPrinted>2021-04-18T03:33:02Z</cp:lastPrinted>
  <dcterms:created xsi:type="dcterms:W3CDTF">2020-12-13T09:12:40Z</dcterms:created>
  <dcterms:modified xsi:type="dcterms:W3CDTF">2021-04-26T14:30:04Z</dcterms:modified>
</cp:coreProperties>
</file>